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8" yWindow="0" windowWidth="23112" windowHeight="6660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rozpočet'!$A$1:$I$30</definedName>
    <definedName name="_xlnm.Print_Area" localSheetId="1">Rekapitulace!$A$1:$J$24</definedName>
  </definedNames>
  <calcPr calcId="125725"/>
</workbook>
</file>

<file path=xl/calcChain.xml><?xml version="1.0" encoding="utf-8"?>
<calcChain xmlns="http://schemas.openxmlformats.org/spreadsheetml/2006/main">
  <c r="I16" i="3"/>
  <c r="I23" i="2"/>
  <c r="I18" i="3"/>
  <c r="G18"/>
  <c r="I24" l="1"/>
  <c r="G24"/>
  <c r="I23"/>
  <c r="G23"/>
  <c r="I15"/>
  <c r="G15"/>
  <c r="G14"/>
  <c r="I13"/>
  <c r="G13"/>
  <c r="I12"/>
  <c r="G12"/>
  <c r="I11"/>
  <c r="G11"/>
  <c r="I14" l="1"/>
  <c r="I27" l="1"/>
  <c r="G27"/>
  <c r="I26"/>
  <c r="G26"/>
  <c r="I25"/>
  <c r="G25"/>
  <c r="I10" l="1"/>
  <c r="I28" s="1"/>
  <c r="G10"/>
  <c r="G28" s="1"/>
  <c r="B3" i="2" l="1"/>
  <c r="E5" i="1" l="1"/>
  <c r="J44" l="1"/>
  <c r="R45" l="1"/>
  <c r="R35" l="1"/>
  <c r="J35"/>
  <c r="E35"/>
  <c r="E26" l="1"/>
  <c r="B4" i="2"/>
  <c r="E9" i="1" s="1"/>
  <c r="F3" i="2"/>
  <c r="A8"/>
  <c r="G8" l="1"/>
  <c r="G11" s="1"/>
  <c r="I8"/>
  <c r="I11" s="1"/>
  <c r="E41" i="1" l="1"/>
  <c r="E40" l="1"/>
  <c r="R38" l="1"/>
  <c r="R44" s="1"/>
  <c r="E44"/>
  <c r="R47" l="1"/>
  <c r="O49" s="1"/>
  <c r="R49" s="1"/>
  <c r="R50" s="1"/>
</calcChain>
</file>

<file path=xl/sharedStrings.xml><?xml version="1.0" encoding="utf-8"?>
<sst xmlns="http://schemas.openxmlformats.org/spreadsheetml/2006/main" count="180" uniqueCount="135">
  <si>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</si>
  <si>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</si>
  <si>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</si>
  <si>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</si>
  <si>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</si>
  <si>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</si>
  <si>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</si>
  <si>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</si>
  <si>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</si>
  <si>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</si>
  <si>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</si>
  <si>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</si>
  <si>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</si>
  <si>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</si>
  <si>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</si>
  <si>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</si>
  <si>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</si>
  <si>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</si>
  <si>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</si>
  <si>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</si>
  <si>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</si>
  <si>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</si>
  <si>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</si>
  <si>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</si>
  <si>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</si>
  <si>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</si>
  <si>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</si>
  <si>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</si>
  <si>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</si>
  <si>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</si>
  <si>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</si>
  <si>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</si>
  <si>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</si>
  <si>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</si>
  <si>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</si>
  <si>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</si>
  <si>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</si>
  <si>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</si>
  <si>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</si>
  <si>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</si>
  <si>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</si>
  <si>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</si>
  <si>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</si>
  <si>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</si>
  <si>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</si>
  <si>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</si>
  <si>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</si>
  <si>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</si>
  <si>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</si>
  <si>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</si>
  <si>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</si>
  <si>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</si>
  <si>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</si>
  <si>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</si>
  <si>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</si>
  <si>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</si>
  <si>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</si>
  <si>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</si>
  <si>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</si>
  <si>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</si>
  <si>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</si>
  <si>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</si>
  <si>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</si>
  <si>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</si>
  <si>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</si>
  <si>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</si>
  <si>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</si>
  <si>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</si>
  <si>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</si>
  <si>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</si>
  <si>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</si>
  <si>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</si>
  <si>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</si>
  <si>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</si>
  <si>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</si>
  <si>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</si>
  <si>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</si>
  <si>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</si>
  <si>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</si>
  <si>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</si>
  <si>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</si>
  <si>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</si>
  <si>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</si>
  <si>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</si>
  <si>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</si>
  <si>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</si>
  <si>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</si>
  <si>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</si>
  <si>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</si>
  <si>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</si>
  <si>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</si>
  <si>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</si>
  <si>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Poznámka:</t>
  </si>
  <si>
    <t>1.1</t>
  </si>
  <si>
    <t>1.2</t>
  </si>
  <si>
    <t>doplnění do dokumentace skutečného stavu reálně dodané typy a označení jednotlivých zařízení</t>
  </si>
  <si>
    <t>Dílenská dokumentace - příprava do výroby (místo zaměření, dořešení detailů apod.)</t>
  </si>
  <si>
    <t>1.3</t>
  </si>
  <si>
    <t>které se zasouvá do sebe, třída těsnosti D, provedení pozink.:</t>
  </si>
  <si>
    <t>P.6</t>
  </si>
  <si>
    <t xml:space="preserve">Kruhové vzduchotechnické potrubí ze spirálově vinutých trub a tvarových kusů opatřených dvoubřitým těsněním z gumy, </t>
  </si>
  <si>
    <t>Dokumentace skutečného provedení stavby vč. vypracování dokladové části VZT zařízení,</t>
  </si>
  <si>
    <t>Zaregulování VZT, uvedení zařízení do provozu, zaškolení obsluhy</t>
  </si>
  <si>
    <t>Přetlaková žaluzie ø100mm, provedení plast, bílá barva</t>
  </si>
  <si>
    <t xml:space="preserve"> - ø100mm, 30% tvarovek </t>
  </si>
  <si>
    <t>bal</t>
  </si>
  <si>
    <t>Ohebná hliníková hadice ø100mm, balení po 10bm</t>
  </si>
  <si>
    <t xml:space="preserve"> - ø125mm, 30% tvarovek </t>
  </si>
  <si>
    <t>1.4</t>
  </si>
  <si>
    <t>1.5</t>
  </si>
  <si>
    <t>1.6</t>
  </si>
  <si>
    <t>Ohebná hliníková hadice ø125mm, balení po 10bm</t>
  </si>
  <si>
    <t>Přetlaková žaluzie ø125mm, provedení plast, bílá barva</t>
  </si>
  <si>
    <t>Nedílnou součástí tohoto rozpočtu jsou výkresy a technická zpráva.</t>
  </si>
  <si>
    <t>Cenová soustava vlastní.</t>
  </si>
  <si>
    <t>VRN (2% z PSV)</t>
  </si>
  <si>
    <t xml:space="preserve"> 05/2024</t>
  </si>
  <si>
    <t>Město Hranice, Pernštejnské nám. 1, 753 01 Hranice</t>
  </si>
  <si>
    <t>D1.3.4.2- Vzduchotechnika</t>
  </si>
  <si>
    <t>Zařízení č.1 - Větrání WC a skladu</t>
  </si>
  <si>
    <t>Potrubní dvou-otáčkový ventiátor ø125mm, V=105m3/h, Pext=90Pa, Pi=36W/0,18A/230V</t>
  </si>
  <si>
    <t>Nástěnný radiální ventilátor s připojením ø100mm, V=50-100m3/h, Pext=120-100Pa, Pi=39W/230V</t>
  </si>
  <si>
    <t>Odvodní talířový ventil kovový ø125mm</t>
  </si>
  <si>
    <t>Kruhová mřížka pro přívod vzduchu ø160mm, hliníková, skon lamel 15°</t>
  </si>
  <si>
    <t>Hranice - Revitalizace nábřeží v Kropáčově ulici</t>
  </si>
  <si>
    <t>Tepelná samolepící izolace ze syntetického kaučuku tl. 12mm s hliníkovou fólií</t>
  </si>
  <si>
    <t xml:space="preserve"> - dodáváno v balení: role o rozměru šířky 1,5m x délka 15m (plocha 22,5m2)</t>
  </si>
  <si>
    <t xml:space="preserve"> - izolace sacího potrubí vedeného přes sklad</t>
  </si>
  <si>
    <t xml:space="preserve"> - ø160mm, 0% tvarovek </t>
  </si>
  <si>
    <t>Montážní, závěsný, spojovací a těsnící materiál (cca 3kg)</t>
  </si>
  <si>
    <t>Doprava, svislá přeprava, lešení</t>
  </si>
  <si>
    <t>Technická a koordinační činnost na stavbě (cca 6hod)</t>
  </si>
  <si>
    <t>1.6a</t>
  </si>
  <si>
    <t>Nátěr/nástřik kruhové mřížky ø160mm</t>
  </si>
  <si>
    <t>D1.3.4.2-02 KRYCÍ LIST SLEPÉHO ROZPOČTU (VÝKAZ MATERIÁLU)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</si>
</sst>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  <font>
      <sz val="10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8" fillId="0" borderId="84">
      <alignment horizontal="center" vertical="center" wrapText="1"/>
    </xf>
  </cellStyleXfs>
  <cellXfs count="209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32" fillId="0" borderId="0" xfId="1" applyFont="1" applyAlignment="1" applyProtection="1">
      <alignment horizontal="left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right"/>
    </xf>
    <xf numFmtId="166" fontId="33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9" xfId="1" applyFont="1" applyFill="1" applyBorder="1" applyAlignment="1" applyProtection="1">
      <alignment horizontal="center" vertical="center" wrapText="1"/>
    </xf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7" fillId="0" borderId="0" xfId="0" applyFont="1" applyAlignment="1"/>
    <xf numFmtId="0" fontId="37" fillId="0" borderId="0" xfId="0" applyFont="1" applyFill="1"/>
    <xf numFmtId="0" fontId="37" fillId="0" borderId="0" xfId="0" applyFont="1"/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0" fontId="3" fillId="0" borderId="18" xfId="1" applyFont="1" applyBorder="1" applyAlignment="1" applyProtection="1">
      <alignment horizontal="left" vertical="center"/>
    </xf>
    <xf numFmtId="0" fontId="3" fillId="0" borderId="69" xfId="1" applyFont="1" applyFill="1" applyBorder="1" applyAlignment="1" applyProtection="1">
      <alignment horizontal="left"/>
    </xf>
    <xf numFmtId="49" fontId="2" fillId="0" borderId="0" xfId="1" applyNumberFormat="1" applyFont="1" applyAlignment="1" applyProtection="1">
      <alignment horizontal="left"/>
    </xf>
    <xf numFmtId="0" fontId="37" fillId="0" borderId="0" xfId="0" applyFont="1" applyFill="1" applyBorder="1"/>
    <xf numFmtId="0" fontId="3" fillId="0" borderId="91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 vertical="center"/>
    </xf>
    <xf numFmtId="0" fontId="40" fillId="0" borderId="0" xfId="0" applyFont="1" applyFill="1" applyBorder="1"/>
    <xf numFmtId="0" fontId="40" fillId="0" borderId="0" xfId="0" applyFont="1"/>
    <xf numFmtId="2" fontId="40" fillId="0" borderId="0" xfId="0" applyNumberFormat="1" applyFont="1"/>
    <xf numFmtId="1" fontId="40" fillId="0" borderId="0" xfId="0" applyNumberFormat="1" applyFont="1"/>
    <xf numFmtId="0" fontId="0" fillId="0" borderId="0" xfId="0" applyFill="1" applyAlignment="1"/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167" fontId="3" fillId="0" borderId="67" xfId="1" applyNumberFormat="1" applyFont="1" applyFill="1" applyBorder="1" applyAlignment="1" applyProtection="1">
      <alignment horizontal="right"/>
    </xf>
    <xf numFmtId="167" fontId="3" fillId="0" borderId="86" xfId="1" applyNumberFormat="1" applyFont="1" applyFill="1" applyBorder="1" applyAlignment="1" applyProtection="1">
      <alignment horizontal="right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49" fontId="3" fillId="0" borderId="86" xfId="1" applyNumberFormat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0" fontId="35" fillId="0" borderId="72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5" fillId="0" borderId="72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93" xfId="1" applyNumberFormat="1" applyFont="1" applyFill="1" applyBorder="1" applyAlignment="1" applyProtection="1">
      <alignment horizontal="right"/>
    </xf>
    <xf numFmtId="0" fontId="35" fillId="25" borderId="66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5" fillId="24" borderId="66" xfId="1" applyFont="1" applyFill="1" applyBorder="1" applyAlignment="1" applyProtection="1">
      <alignment horizontal="center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167" fontId="3" fillId="0" borderId="91" xfId="1" applyNumberFormat="1" applyFont="1" applyFill="1" applyBorder="1" applyAlignment="1" applyProtection="1">
      <alignment horizontal="right"/>
    </xf>
    <xf numFmtId="0" fontId="3" fillId="0" borderId="87" xfId="1" applyFont="1" applyFill="1" applyBorder="1" applyAlignment="1" applyProtection="1">
      <alignment horizontal="left"/>
    </xf>
    <xf numFmtId="0" fontId="3" fillId="0" borderId="89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3" fillId="0" borderId="9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5" fillId="24" borderId="72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V27" sqref="V27:W28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68" t="s">
        <v>134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70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51" t="str">
        <f>'Položkový rozpočet'!B2</f>
        <v>Hranice - Revitalizace nábřeží v Kropáčově ulici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66"/>
      <c r="Q5" s="167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/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2" t="str">
        <f>Rekapitulace!B4</f>
        <v>D1.3.4.2- Vzduchotechnika</v>
      </c>
      <c r="F9" s="20"/>
      <c r="G9" s="20"/>
      <c r="H9" s="20"/>
      <c r="I9" s="20"/>
      <c r="J9" s="21"/>
      <c r="K9" s="11"/>
      <c r="L9" s="11"/>
      <c r="M9" s="11"/>
      <c r="N9" s="11"/>
      <c r="O9" s="11" t="s">
        <v>9</v>
      </c>
      <c r="P9" s="22"/>
      <c r="Q9" s="23"/>
      <c r="R9" s="21"/>
      <c r="S9" s="15"/>
    </row>
    <row r="10" spans="1:19" hidden="1">
      <c r="A10" s="10"/>
      <c r="B10" s="11" t="s">
        <v>10</v>
      </c>
      <c r="C10" s="11"/>
      <c r="D10" s="11"/>
      <c r="E10" s="24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4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4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4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4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4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4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4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4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4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4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4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4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4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4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Hranice, Pernštejnské nám. 1, 753 01 Hranice</v>
      </c>
      <c r="F26" s="13"/>
      <c r="G26" s="13"/>
      <c r="H26" s="13"/>
      <c r="I26" s="13"/>
      <c r="J26" s="14"/>
      <c r="K26" s="11"/>
      <c r="L26" s="11"/>
      <c r="M26" s="11"/>
      <c r="N26" s="11"/>
      <c r="O26" s="25"/>
      <c r="P26" s="26"/>
      <c r="Q26" s="27"/>
      <c r="R26" s="28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5"/>
      <c r="P27" s="26"/>
      <c r="Q27" s="27"/>
      <c r="R27" s="28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5"/>
      <c r="P28" s="26"/>
      <c r="Q28" s="27"/>
      <c r="R28" s="28"/>
      <c r="S28" s="15"/>
    </row>
    <row r="29" spans="1:19" ht="17.25" customHeight="1">
      <c r="A29" s="10"/>
      <c r="B29" s="11"/>
      <c r="C29" s="11"/>
      <c r="D29" s="11"/>
      <c r="E29" s="22"/>
      <c r="F29" s="20"/>
      <c r="G29" s="20"/>
      <c r="H29" s="20"/>
      <c r="I29" s="20"/>
      <c r="J29" s="21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29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29" t="s">
        <v>20</v>
      </c>
      <c r="P30" s="19"/>
      <c r="Q30" s="19"/>
      <c r="R30" s="30"/>
      <c r="S30" s="15"/>
    </row>
    <row r="31" spans="1:19" ht="17.25" customHeight="1">
      <c r="A31" s="10"/>
      <c r="B31" s="11"/>
      <c r="C31" s="11"/>
      <c r="D31" s="11"/>
      <c r="E31" s="25"/>
      <c r="F31" s="11"/>
      <c r="G31" s="26"/>
      <c r="H31" s="31"/>
      <c r="I31" s="32"/>
      <c r="J31" s="11"/>
      <c r="K31" s="11"/>
      <c r="L31" s="11"/>
      <c r="M31" s="11"/>
      <c r="N31" s="11"/>
      <c r="O31" s="33" t="s">
        <v>116</v>
      </c>
      <c r="P31" s="19"/>
      <c r="Q31" s="19"/>
      <c r="R31" s="34"/>
      <c r="S31" s="15"/>
    </row>
    <row r="32" spans="1:19" ht="8.25" customHeight="1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</row>
    <row r="33" spans="1:19" ht="20.25" customHeight="1">
      <c r="A33" s="38"/>
      <c r="B33" s="39"/>
      <c r="C33" s="39"/>
      <c r="D33" s="39"/>
      <c r="E33" s="40" t="s">
        <v>21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1"/>
    </row>
    <row r="34" spans="1:19" ht="20.25" customHeight="1">
      <c r="A34" s="42" t="s">
        <v>22</v>
      </c>
      <c r="B34" s="43"/>
      <c r="C34" s="43"/>
      <c r="D34" s="44"/>
      <c r="E34" s="45" t="s">
        <v>23</v>
      </c>
      <c r="F34" s="44"/>
      <c r="G34" s="45" t="s">
        <v>24</v>
      </c>
      <c r="H34" s="43"/>
      <c r="I34" s="44"/>
      <c r="J34" s="45" t="s">
        <v>25</v>
      </c>
      <c r="K34" s="43"/>
      <c r="L34" s="45" t="s">
        <v>26</v>
      </c>
      <c r="M34" s="43"/>
      <c r="N34" s="43"/>
      <c r="O34" s="44"/>
      <c r="P34" s="45" t="s">
        <v>27</v>
      </c>
      <c r="Q34" s="43"/>
      <c r="R34" s="43"/>
      <c r="S34" s="46"/>
    </row>
    <row r="35" spans="1:19" ht="20.25" customHeight="1">
      <c r="A35" s="47"/>
      <c r="B35" s="48"/>
      <c r="C35" s="48"/>
      <c r="D35" s="49">
        <v>0</v>
      </c>
      <c r="E35" s="50">
        <f>IF(D35=0,0,R47/D35)</f>
        <v>0</v>
      </c>
      <c r="F35" s="51"/>
      <c r="G35" s="52"/>
      <c r="H35" s="48"/>
      <c r="I35" s="49">
        <v>0</v>
      </c>
      <c r="J35" s="50">
        <f>IF(I35=0,0,R47/I35)</f>
        <v>0</v>
      </c>
      <c r="K35" s="53"/>
      <c r="L35" s="52"/>
      <c r="M35" s="48"/>
      <c r="N35" s="48"/>
      <c r="O35" s="49">
        <v>0</v>
      </c>
      <c r="P35" s="52"/>
      <c r="Q35" s="48"/>
      <c r="R35" s="54">
        <f>IF(O35=0,0,R47/O35)</f>
        <v>0</v>
      </c>
      <c r="S35" s="55"/>
    </row>
    <row r="36" spans="1:19" ht="20.25" customHeight="1">
      <c r="A36" s="38"/>
      <c r="B36" s="39"/>
      <c r="C36" s="39"/>
      <c r="D36" s="39"/>
      <c r="E36" s="40" t="s">
        <v>28</v>
      </c>
      <c r="F36" s="39"/>
      <c r="G36" s="39"/>
      <c r="H36" s="39"/>
      <c r="I36" s="39"/>
      <c r="J36" s="56" t="s">
        <v>29</v>
      </c>
      <c r="K36" s="39"/>
      <c r="L36" s="39"/>
      <c r="M36" s="39"/>
      <c r="N36" s="39"/>
      <c r="O36" s="39"/>
      <c r="P36" s="39"/>
      <c r="Q36" s="39"/>
      <c r="R36" s="39"/>
      <c r="S36" s="41"/>
    </row>
    <row r="37" spans="1:19" ht="20.25" customHeight="1">
      <c r="A37" s="57" t="s">
        <v>30</v>
      </c>
      <c r="B37" s="58"/>
      <c r="C37" s="59" t="s">
        <v>31</v>
      </c>
      <c r="D37" s="60"/>
      <c r="E37" s="60"/>
      <c r="F37" s="61"/>
      <c r="G37" s="57" t="s">
        <v>32</v>
      </c>
      <c r="H37" s="62"/>
      <c r="I37" s="59" t="s">
        <v>33</v>
      </c>
      <c r="J37" s="60"/>
      <c r="K37" s="60"/>
      <c r="L37" s="57" t="s">
        <v>34</v>
      </c>
      <c r="M37" s="62"/>
      <c r="N37" s="59" t="s">
        <v>35</v>
      </c>
      <c r="O37" s="60"/>
      <c r="P37" s="60"/>
      <c r="Q37" s="60"/>
      <c r="R37" s="60"/>
      <c r="S37" s="61"/>
    </row>
    <row r="38" spans="1:19" ht="20.25" customHeight="1">
      <c r="A38" s="63">
        <v>1</v>
      </c>
      <c r="B38" s="64" t="s">
        <v>36</v>
      </c>
      <c r="C38" s="14"/>
      <c r="D38" s="65" t="s">
        <v>37</v>
      </c>
      <c r="E38" s="66">
        <v>0</v>
      </c>
      <c r="F38" s="67"/>
      <c r="G38" s="63">
        <v>8</v>
      </c>
      <c r="H38" s="68" t="s">
        <v>38</v>
      </c>
      <c r="I38" s="28"/>
      <c r="J38" s="69">
        <v>0</v>
      </c>
      <c r="K38" s="70"/>
      <c r="L38" s="63">
        <v>13</v>
      </c>
      <c r="M38" s="26" t="s">
        <v>115</v>
      </c>
      <c r="N38" s="31"/>
      <c r="O38" s="31"/>
      <c r="P38" s="71"/>
      <c r="Q38" s="72"/>
      <c r="R38" s="66">
        <f>E40*0.02</f>
        <v>0</v>
      </c>
      <c r="S38" s="67"/>
    </row>
    <row r="39" spans="1:19" ht="20.25" customHeight="1">
      <c r="A39" s="63">
        <v>2</v>
      </c>
      <c r="B39" s="73"/>
      <c r="C39" s="21"/>
      <c r="D39" s="65" t="s">
        <v>39</v>
      </c>
      <c r="E39" s="66">
        <v>0</v>
      </c>
      <c r="F39" s="67"/>
      <c r="G39" s="63">
        <v>9</v>
      </c>
      <c r="H39" s="11" t="s">
        <v>40</v>
      </c>
      <c r="I39" s="65"/>
      <c r="J39" s="69">
        <v>0</v>
      </c>
      <c r="K39" s="70"/>
      <c r="L39" s="63">
        <v>14</v>
      </c>
      <c r="M39" s="26"/>
      <c r="N39" s="31"/>
      <c r="O39" s="31"/>
      <c r="P39" s="71"/>
      <c r="Q39" s="72"/>
      <c r="R39" s="66"/>
      <c r="S39" s="67"/>
    </row>
    <row r="40" spans="1:19" ht="20.25" customHeight="1">
      <c r="A40" s="63">
        <v>3</v>
      </c>
      <c r="B40" s="64" t="s">
        <v>41</v>
      </c>
      <c r="C40" s="14"/>
      <c r="D40" s="65" t="s">
        <v>37</v>
      </c>
      <c r="E40" s="66">
        <f>Rekapitulace!G11</f>
        <v>0</v>
      </c>
      <c r="F40" s="67"/>
      <c r="G40" s="63">
        <v>10</v>
      </c>
      <c r="H40" s="68" t="s">
        <v>42</v>
      </c>
      <c r="I40" s="28"/>
      <c r="J40" s="69">
        <v>0</v>
      </c>
      <c r="K40" s="70"/>
      <c r="L40" s="63">
        <v>15</v>
      </c>
      <c r="M40" s="26"/>
      <c r="N40" s="31"/>
      <c r="O40" s="31"/>
      <c r="P40" s="71"/>
      <c r="Q40" s="72"/>
      <c r="R40" s="66"/>
      <c r="S40" s="67"/>
    </row>
    <row r="41" spans="1:19" ht="20.25" customHeight="1">
      <c r="A41" s="63">
        <v>4</v>
      </c>
      <c r="B41" s="73"/>
      <c r="C41" s="21"/>
      <c r="D41" s="65" t="s">
        <v>39</v>
      </c>
      <c r="E41" s="66">
        <f>Rekapitulace!I11</f>
        <v>0</v>
      </c>
      <c r="F41" s="67"/>
      <c r="G41" s="63">
        <v>11</v>
      </c>
      <c r="H41" s="68"/>
      <c r="I41" s="28"/>
      <c r="J41" s="69">
        <v>0</v>
      </c>
      <c r="K41" s="70"/>
      <c r="L41" s="63">
        <v>16</v>
      </c>
      <c r="M41" s="26"/>
      <c r="N41" s="31"/>
      <c r="O41" s="31"/>
      <c r="P41" s="71"/>
      <c r="Q41" s="72"/>
      <c r="R41" s="66"/>
      <c r="S41" s="67"/>
    </row>
    <row r="42" spans="1:19" ht="20.25" customHeight="1">
      <c r="A42" s="63">
        <v>5</v>
      </c>
      <c r="B42" s="64" t="s">
        <v>43</v>
      </c>
      <c r="C42" s="14"/>
      <c r="D42" s="65" t="s">
        <v>37</v>
      </c>
      <c r="E42" s="66">
        <v>0</v>
      </c>
      <c r="F42" s="67"/>
      <c r="G42" s="74"/>
      <c r="H42" s="31"/>
      <c r="I42" s="28"/>
      <c r="J42" s="75"/>
      <c r="K42" s="70"/>
      <c r="L42" s="63">
        <v>17</v>
      </c>
      <c r="M42" s="26"/>
      <c r="N42" s="31"/>
      <c r="O42" s="31"/>
      <c r="P42" s="71"/>
      <c r="Q42" s="72"/>
      <c r="R42" s="66"/>
      <c r="S42" s="67"/>
    </row>
    <row r="43" spans="1:19" ht="20.25" customHeight="1">
      <c r="A43" s="63">
        <v>6</v>
      </c>
      <c r="B43" s="73"/>
      <c r="C43" s="21"/>
      <c r="D43" s="65" t="s">
        <v>39</v>
      </c>
      <c r="E43" s="66">
        <v>0</v>
      </c>
      <c r="F43" s="67"/>
      <c r="G43" s="74"/>
      <c r="H43" s="31"/>
      <c r="I43" s="28"/>
      <c r="J43" s="75"/>
      <c r="K43" s="70"/>
      <c r="L43" s="63">
        <v>18</v>
      </c>
      <c r="M43" s="68"/>
      <c r="N43" s="31"/>
      <c r="O43" s="31"/>
      <c r="P43" s="31"/>
      <c r="Q43" s="28"/>
      <c r="R43" s="66"/>
      <c r="S43" s="67"/>
    </row>
    <row r="44" spans="1:19" ht="20.25" customHeight="1">
      <c r="A44" s="63">
        <v>7</v>
      </c>
      <c r="B44" s="76" t="s">
        <v>44</v>
      </c>
      <c r="C44" s="31"/>
      <c r="D44" s="28"/>
      <c r="E44" s="77">
        <f>SUM(E38:E43)</f>
        <v>0</v>
      </c>
      <c r="F44" s="41"/>
      <c r="G44" s="63">
        <v>12</v>
      </c>
      <c r="H44" s="76" t="s">
        <v>45</v>
      </c>
      <c r="I44" s="28"/>
      <c r="J44" s="78">
        <f>SUM(J38:J43)</f>
        <v>0</v>
      </c>
      <c r="K44" s="79"/>
      <c r="L44" s="63">
        <v>19</v>
      </c>
      <c r="M44" s="64" t="s">
        <v>46</v>
      </c>
      <c r="N44" s="13"/>
      <c r="O44" s="13"/>
      <c r="P44" s="13"/>
      <c r="Q44" s="80"/>
      <c r="R44" s="77">
        <f>SUM(R38:R43)</f>
        <v>0</v>
      </c>
      <c r="S44" s="41"/>
    </row>
    <row r="45" spans="1:19" ht="20.25" customHeight="1">
      <c r="A45" s="81">
        <v>20</v>
      </c>
      <c r="B45" s="82" t="s">
        <v>47</v>
      </c>
      <c r="C45" s="83"/>
      <c r="D45" s="84"/>
      <c r="E45" s="85">
        <v>0</v>
      </c>
      <c r="F45" s="37"/>
      <c r="G45" s="81">
        <v>21</v>
      </c>
      <c r="H45" s="82" t="s">
        <v>48</v>
      </c>
      <c r="I45" s="84"/>
      <c r="J45" s="86">
        <v>0</v>
      </c>
      <c r="K45" s="87">
        <v>20</v>
      </c>
      <c r="L45" s="81">
        <v>22</v>
      </c>
      <c r="M45" s="82" t="s">
        <v>49</v>
      </c>
      <c r="N45" s="83"/>
      <c r="O45" s="83"/>
      <c r="P45" s="83"/>
      <c r="Q45" s="84"/>
      <c r="R45" s="85">
        <f>Rekapitulace!I23</f>
        <v>0</v>
      </c>
      <c r="S45" s="37"/>
    </row>
    <row r="46" spans="1:19" ht="20.25" customHeight="1">
      <c r="A46" s="88" t="s">
        <v>16</v>
      </c>
      <c r="B46" s="8"/>
      <c r="C46" s="8"/>
      <c r="D46" s="8"/>
      <c r="E46" s="8"/>
      <c r="F46" s="89"/>
      <c r="G46" s="90"/>
      <c r="H46" s="8"/>
      <c r="I46" s="8"/>
      <c r="J46" s="8"/>
      <c r="K46" s="8"/>
      <c r="L46" s="57" t="s">
        <v>50</v>
      </c>
      <c r="M46" s="44"/>
      <c r="N46" s="59" t="s">
        <v>51</v>
      </c>
      <c r="O46" s="43"/>
      <c r="P46" s="43"/>
      <c r="Q46" s="43"/>
      <c r="R46" s="43"/>
      <c r="S46" s="46"/>
    </row>
    <row r="47" spans="1:19" ht="20.25" customHeight="1">
      <c r="A47" s="10"/>
      <c r="B47" s="11"/>
      <c r="C47" s="11"/>
      <c r="D47" s="11"/>
      <c r="E47" s="11"/>
      <c r="F47" s="17"/>
      <c r="G47" s="91"/>
      <c r="H47" s="11"/>
      <c r="I47" s="11"/>
      <c r="J47" s="11"/>
      <c r="K47" s="11"/>
      <c r="L47" s="63">
        <v>23</v>
      </c>
      <c r="M47" s="68" t="s">
        <v>52</v>
      </c>
      <c r="N47" s="31"/>
      <c r="O47" s="31"/>
      <c r="P47" s="31"/>
      <c r="Q47" s="67"/>
      <c r="R47" s="77">
        <f>E44+J44+R44+E45+J45+R45</f>
        <v>0</v>
      </c>
      <c r="S47" s="41"/>
    </row>
    <row r="48" spans="1:19" ht="20.25" customHeight="1">
      <c r="A48" s="92" t="s">
        <v>53</v>
      </c>
      <c r="B48" s="20"/>
      <c r="C48" s="20"/>
      <c r="D48" s="20"/>
      <c r="E48" s="20"/>
      <c r="F48" s="21"/>
      <c r="G48" s="93" t="s">
        <v>54</v>
      </c>
      <c r="H48" s="20"/>
      <c r="I48" s="20"/>
      <c r="J48" s="20"/>
      <c r="K48" s="20"/>
      <c r="L48" s="63">
        <v>24</v>
      </c>
      <c r="M48" s="94">
        <v>15</v>
      </c>
      <c r="N48" s="21" t="s">
        <v>55</v>
      </c>
      <c r="O48" s="95">
        <v>0</v>
      </c>
      <c r="P48" s="31" t="s">
        <v>56</v>
      </c>
      <c r="Q48" s="28"/>
      <c r="R48" s="96">
        <v>0</v>
      </c>
      <c r="S48" s="97"/>
    </row>
    <row r="49" spans="1:19" ht="20.25" customHeight="1" thickBot="1">
      <c r="A49" s="98" t="s">
        <v>15</v>
      </c>
      <c r="B49" s="13"/>
      <c r="C49" s="13"/>
      <c r="D49" s="13"/>
      <c r="E49" s="13"/>
      <c r="F49" s="14"/>
      <c r="G49" s="99"/>
      <c r="H49" s="13"/>
      <c r="I49" s="13"/>
      <c r="J49" s="13"/>
      <c r="K49" s="13"/>
      <c r="L49" s="63">
        <v>25</v>
      </c>
      <c r="M49" s="100">
        <v>21</v>
      </c>
      <c r="N49" s="28" t="s">
        <v>55</v>
      </c>
      <c r="O49" s="95">
        <f>R47</f>
        <v>0</v>
      </c>
      <c r="P49" s="31" t="s">
        <v>56</v>
      </c>
      <c r="Q49" s="28"/>
      <c r="R49" s="66">
        <f>ROUNDUP(O49*M49/100,1)</f>
        <v>0</v>
      </c>
      <c r="S49" s="67"/>
    </row>
    <row r="50" spans="1:19" ht="20.25" customHeight="1" thickBot="1">
      <c r="A50" s="10"/>
      <c r="B50" s="11"/>
      <c r="C50" s="11"/>
      <c r="D50" s="11"/>
      <c r="E50" s="11"/>
      <c r="F50" s="17"/>
      <c r="G50" s="91"/>
      <c r="H50" s="11"/>
      <c r="I50" s="11"/>
      <c r="J50" s="11"/>
      <c r="K50" s="11"/>
      <c r="L50" s="81">
        <v>26</v>
      </c>
      <c r="M50" s="101" t="s">
        <v>57</v>
      </c>
      <c r="N50" s="83"/>
      <c r="O50" s="83"/>
      <c r="P50" s="83"/>
      <c r="Q50" s="102"/>
      <c r="R50" s="103">
        <f>O49+R49</f>
        <v>0</v>
      </c>
      <c r="S50" s="104"/>
    </row>
    <row r="51" spans="1:19" ht="20.25" customHeight="1">
      <c r="A51" s="92" t="s">
        <v>53</v>
      </c>
      <c r="B51" s="20"/>
      <c r="C51" s="20"/>
      <c r="D51" s="20"/>
      <c r="E51" s="20"/>
      <c r="F51" s="21"/>
      <c r="G51" s="93" t="s">
        <v>54</v>
      </c>
      <c r="H51" s="20"/>
      <c r="I51" s="20"/>
      <c r="J51" s="20"/>
      <c r="K51" s="20"/>
      <c r="L51" s="57" t="s">
        <v>58</v>
      </c>
      <c r="M51" s="44"/>
      <c r="N51" s="59" t="s">
        <v>59</v>
      </c>
      <c r="O51" s="43"/>
      <c r="P51" s="43"/>
      <c r="Q51" s="43"/>
      <c r="R51" s="105"/>
      <c r="S51" s="46"/>
    </row>
    <row r="52" spans="1:19" ht="20.25" customHeight="1">
      <c r="A52" s="98" t="s">
        <v>17</v>
      </c>
      <c r="B52" s="13"/>
      <c r="C52" s="13"/>
      <c r="D52" s="13"/>
      <c r="E52" s="13"/>
      <c r="F52" s="14"/>
      <c r="G52" s="99"/>
      <c r="H52" s="13"/>
      <c r="I52" s="13"/>
      <c r="J52" s="13"/>
      <c r="K52" s="13"/>
      <c r="L52" s="63">
        <v>27</v>
      </c>
      <c r="M52" s="68" t="s">
        <v>60</v>
      </c>
      <c r="N52" s="31"/>
      <c r="O52" s="31"/>
      <c r="P52" s="31"/>
      <c r="Q52" s="28"/>
      <c r="R52" s="66">
        <v>0</v>
      </c>
      <c r="S52" s="67"/>
    </row>
    <row r="53" spans="1:19" ht="20.25" customHeight="1">
      <c r="A53" s="10"/>
      <c r="B53" s="11"/>
      <c r="C53" s="11"/>
      <c r="D53" s="11"/>
      <c r="E53" s="11"/>
      <c r="F53" s="17"/>
      <c r="G53" s="91"/>
      <c r="H53" s="11"/>
      <c r="I53" s="11"/>
      <c r="J53" s="11"/>
      <c r="K53" s="11"/>
      <c r="L53" s="63">
        <v>28</v>
      </c>
      <c r="M53" s="68" t="s">
        <v>61</v>
      </c>
      <c r="N53" s="31"/>
      <c r="O53" s="31"/>
      <c r="P53" s="31"/>
      <c r="Q53" s="28"/>
      <c r="R53" s="66">
        <v>0</v>
      </c>
      <c r="S53" s="67"/>
    </row>
    <row r="54" spans="1:19" ht="20.25" customHeight="1">
      <c r="A54" s="106" t="s">
        <v>53</v>
      </c>
      <c r="B54" s="36"/>
      <c r="C54" s="36"/>
      <c r="D54" s="36"/>
      <c r="E54" s="36"/>
      <c r="F54" s="107"/>
      <c r="G54" s="108" t="s">
        <v>54</v>
      </c>
      <c r="H54" s="36"/>
      <c r="I54" s="36"/>
      <c r="J54" s="36"/>
      <c r="K54" s="36"/>
      <c r="L54" s="81">
        <v>29</v>
      </c>
      <c r="M54" s="82" t="s">
        <v>62</v>
      </c>
      <c r="N54" s="83"/>
      <c r="O54" s="83"/>
      <c r="P54" s="83"/>
      <c r="Q54" s="84"/>
      <c r="R54" s="50">
        <v>0</v>
      </c>
      <c r="S54" s="109"/>
    </row>
    <row r="55" spans="1:19" ht="9.75" customHeight="1"/>
    <row r="56" spans="1:19">
      <c r="A56" s="11" t="s">
        <v>92</v>
      </c>
    </row>
    <row r="57" spans="1:19">
      <c r="A57" s="11" t="s">
        <v>113</v>
      </c>
    </row>
    <row r="58" spans="1:19">
      <c r="A58" s="11" t="s">
        <v>114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M13" sqref="M13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6" ht="17.399999999999999">
      <c r="A1" s="181" t="s">
        <v>80</v>
      </c>
      <c r="B1" s="181"/>
      <c r="C1" s="181"/>
      <c r="D1" s="181"/>
      <c r="E1" s="181"/>
      <c r="F1" s="181"/>
      <c r="G1" s="181"/>
      <c r="H1" s="181"/>
      <c r="I1" s="181"/>
    </row>
    <row r="2" spans="1:16" ht="9.9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6">
      <c r="A3" s="130" t="s">
        <v>63</v>
      </c>
      <c r="B3" s="131" t="str">
        <f>'Položkový rozpočet'!B2</f>
        <v>Hranice - Revitalizace nábřeží v Kropáčově ulici</v>
      </c>
      <c r="C3" s="131"/>
      <c r="D3" s="132"/>
      <c r="E3" s="132" t="s">
        <v>65</v>
      </c>
      <c r="F3" s="131" t="str">
        <f>'Položkový rozpočet'!F2</f>
        <v>Město Hranice, Pernštejnské nám. 1, 753 01 Hranice</v>
      </c>
      <c r="G3" s="131"/>
      <c r="H3" s="131"/>
      <c r="I3" s="131"/>
    </row>
    <row r="4" spans="1:16">
      <c r="A4" s="130" t="s">
        <v>64</v>
      </c>
      <c r="B4" s="131" t="str">
        <f>'Položkový rozpočet'!B3</f>
        <v>D1.3.4.2- Vzduchotechnika</v>
      </c>
      <c r="C4" s="131"/>
      <c r="D4" s="132"/>
      <c r="E4" s="132" t="s">
        <v>66</v>
      </c>
      <c r="F4" s="131"/>
      <c r="G4" s="131"/>
      <c r="H4" s="131"/>
      <c r="I4" s="131"/>
    </row>
    <row r="5" spans="1:16">
      <c r="A5" s="131"/>
      <c r="B5" s="131"/>
      <c r="C5" s="131"/>
      <c r="D5" s="132"/>
      <c r="E5" s="132" t="s">
        <v>67</v>
      </c>
      <c r="F5" s="133" t="s">
        <v>116</v>
      </c>
      <c r="G5" s="131"/>
      <c r="H5" s="131"/>
      <c r="I5" s="131"/>
    </row>
    <row r="6" spans="1:16" ht="9.9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6">
      <c r="A7" s="187" t="s">
        <v>81</v>
      </c>
      <c r="B7" s="187"/>
      <c r="C7" s="187"/>
      <c r="D7" s="187"/>
      <c r="E7" s="187"/>
      <c r="F7" s="187"/>
      <c r="G7" s="182" t="s">
        <v>74</v>
      </c>
      <c r="H7" s="182"/>
      <c r="I7" s="182" t="s">
        <v>76</v>
      </c>
      <c r="J7" s="182"/>
    </row>
    <row r="8" spans="1:16">
      <c r="A8" s="183" t="str">
        <f>'Položkový rozpočet'!A8</f>
        <v>Zařízení č.1 - Větrání WC a skladu</v>
      </c>
      <c r="B8" s="184"/>
      <c r="C8" s="184"/>
      <c r="D8" s="184"/>
      <c r="E8" s="184"/>
      <c r="F8" s="185"/>
      <c r="G8" s="186">
        <f>'Položkový rozpočet'!G28</f>
        <v>0</v>
      </c>
      <c r="H8" s="186"/>
      <c r="I8" s="186">
        <f>'Položkový rozpočet'!I28</f>
        <v>0</v>
      </c>
      <c r="J8" s="186"/>
    </row>
    <row r="9" spans="1:16">
      <c r="A9" s="175"/>
      <c r="B9" s="176"/>
      <c r="C9" s="176"/>
      <c r="D9" s="176"/>
      <c r="E9" s="176"/>
      <c r="F9" s="176"/>
      <c r="G9" s="172"/>
      <c r="H9" s="172"/>
      <c r="I9" s="172"/>
      <c r="J9" s="172"/>
    </row>
    <row r="10" spans="1:16" ht="9.9" customHeight="1"/>
    <row r="11" spans="1:16">
      <c r="A11" s="177" t="s">
        <v>82</v>
      </c>
      <c r="B11" s="178"/>
      <c r="C11" s="178"/>
      <c r="D11" s="178"/>
      <c r="E11" s="178"/>
      <c r="F11" s="179"/>
      <c r="G11" s="180">
        <f>SUM(G8:H9)</f>
        <v>0</v>
      </c>
      <c r="H11" s="179"/>
      <c r="I11" s="180">
        <f>SUM(I8:J9)</f>
        <v>0</v>
      </c>
      <c r="J11" s="179"/>
    </row>
    <row r="12" spans="1:16" ht="9.9" customHeight="1"/>
    <row r="13" spans="1:16">
      <c r="A13" s="205" t="s">
        <v>83</v>
      </c>
      <c r="B13" s="206"/>
      <c r="C13" s="206"/>
      <c r="D13" s="206"/>
      <c r="E13" s="206"/>
      <c r="F13" s="206"/>
      <c r="G13" s="206"/>
      <c r="H13" s="207"/>
      <c r="I13" s="189" t="s">
        <v>74</v>
      </c>
      <c r="J13" s="189"/>
    </row>
    <row r="14" spans="1:16" s="137" customFormat="1" ht="9.9" customHeight="1">
      <c r="A14" s="135"/>
      <c r="B14" s="135"/>
      <c r="C14" s="135"/>
      <c r="D14" s="135"/>
      <c r="E14" s="135"/>
      <c r="F14" s="135"/>
      <c r="G14" s="136"/>
      <c r="H14" s="136"/>
      <c r="I14" s="136"/>
      <c r="J14" s="136"/>
      <c r="N14" s="161"/>
      <c r="O14" s="161"/>
      <c r="P14" s="161"/>
    </row>
    <row r="15" spans="1:16">
      <c r="A15" s="158" t="s">
        <v>84</v>
      </c>
      <c r="B15" s="173" t="s">
        <v>129</v>
      </c>
      <c r="C15" s="173"/>
      <c r="D15" s="173"/>
      <c r="E15" s="173"/>
      <c r="F15" s="173"/>
      <c r="G15" s="173"/>
      <c r="H15" s="174"/>
      <c r="I15" s="171">
        <v>0</v>
      </c>
      <c r="J15" s="171"/>
      <c r="N15" s="162"/>
      <c r="O15" s="163"/>
      <c r="P15" s="162"/>
    </row>
    <row r="16" spans="1:16">
      <c r="A16" s="157" t="s">
        <v>85</v>
      </c>
      <c r="B16" s="203" t="s">
        <v>130</v>
      </c>
      <c r="C16" s="203"/>
      <c r="D16" s="203"/>
      <c r="E16" s="203"/>
      <c r="F16" s="203"/>
      <c r="G16" s="203"/>
      <c r="H16" s="204"/>
      <c r="I16" s="188">
        <v>0</v>
      </c>
      <c r="J16" s="188"/>
      <c r="N16" s="142"/>
    </row>
    <row r="17" spans="1:16">
      <c r="A17" s="157" t="s">
        <v>86</v>
      </c>
      <c r="B17" s="203" t="s">
        <v>102</v>
      </c>
      <c r="C17" s="203"/>
      <c r="D17" s="203"/>
      <c r="E17" s="203"/>
      <c r="F17" s="203"/>
      <c r="G17" s="203"/>
      <c r="H17" s="204"/>
      <c r="I17" s="188">
        <v>0</v>
      </c>
      <c r="J17" s="188"/>
      <c r="L17" s="164"/>
      <c r="M17" s="162"/>
      <c r="N17" s="142"/>
    </row>
    <row r="18" spans="1:16">
      <c r="A18" s="157" t="s">
        <v>87</v>
      </c>
      <c r="B18" s="202" t="s">
        <v>96</v>
      </c>
      <c r="C18" s="203"/>
      <c r="D18" s="203"/>
      <c r="E18" s="203"/>
      <c r="F18" s="203"/>
      <c r="G18" s="203"/>
      <c r="H18" s="204"/>
      <c r="I18" s="188">
        <v>0</v>
      </c>
      <c r="J18" s="188"/>
      <c r="M18" s="162"/>
      <c r="N18" s="162"/>
      <c r="O18" s="162"/>
      <c r="P18" s="162"/>
    </row>
    <row r="19" spans="1:16">
      <c r="A19" s="155" t="s">
        <v>91</v>
      </c>
      <c r="B19" s="199" t="s">
        <v>101</v>
      </c>
      <c r="C19" s="200"/>
      <c r="D19" s="200"/>
      <c r="E19" s="200"/>
      <c r="F19" s="200"/>
      <c r="G19" s="200"/>
      <c r="H19" s="201"/>
      <c r="I19" s="193">
        <v>0</v>
      </c>
      <c r="J19" s="193"/>
      <c r="N19" s="142"/>
      <c r="O19" s="142"/>
    </row>
    <row r="20" spans="1:16">
      <c r="A20" s="156"/>
      <c r="B20" s="194" t="s">
        <v>95</v>
      </c>
      <c r="C20" s="195"/>
      <c r="D20" s="195"/>
      <c r="E20" s="195"/>
      <c r="F20" s="195"/>
      <c r="G20" s="195"/>
      <c r="H20" s="196"/>
      <c r="I20" s="197"/>
      <c r="J20" s="198"/>
      <c r="N20" s="142"/>
      <c r="O20" s="142"/>
    </row>
    <row r="21" spans="1:16">
      <c r="A21" s="152" t="s">
        <v>99</v>
      </c>
      <c r="B21" s="190" t="s">
        <v>131</v>
      </c>
      <c r="C21" s="190"/>
      <c r="D21" s="190"/>
      <c r="E21" s="190"/>
      <c r="F21" s="190"/>
      <c r="G21" s="190"/>
      <c r="H21" s="191"/>
      <c r="I21" s="192">
        <v>0</v>
      </c>
      <c r="J21" s="192"/>
      <c r="N21" s="142"/>
    </row>
    <row r="22" spans="1:16" ht="9.9" customHeight="1"/>
    <row r="23" spans="1:16">
      <c r="A23" s="177" t="s">
        <v>88</v>
      </c>
      <c r="B23" s="178"/>
      <c r="C23" s="178"/>
      <c r="D23" s="178"/>
      <c r="E23" s="178"/>
      <c r="F23" s="178"/>
      <c r="G23" s="178"/>
      <c r="H23" s="179"/>
      <c r="I23" s="180">
        <f>SUM(I15:J21)</f>
        <v>0</v>
      </c>
      <c r="J23" s="179"/>
    </row>
    <row r="24" spans="1:16" ht="9.9" customHeight="1"/>
    <row r="25" spans="1:16">
      <c r="N25" s="142"/>
    </row>
  </sheetData>
  <mergeCells count="31">
    <mergeCell ref="I17:J17"/>
    <mergeCell ref="I13:J13"/>
    <mergeCell ref="I23:J23"/>
    <mergeCell ref="A23:H23"/>
    <mergeCell ref="B21:H21"/>
    <mergeCell ref="I21:J21"/>
    <mergeCell ref="I19:J19"/>
    <mergeCell ref="B20:H20"/>
    <mergeCell ref="I20:J20"/>
    <mergeCell ref="B19:H19"/>
    <mergeCell ref="I18:J18"/>
    <mergeCell ref="B18:H18"/>
    <mergeCell ref="A13:H13"/>
    <mergeCell ref="B17:H17"/>
    <mergeCell ref="B16:H16"/>
    <mergeCell ref="I16:J16"/>
    <mergeCell ref="A1:I1"/>
    <mergeCell ref="G7:H7"/>
    <mergeCell ref="I7:J7"/>
    <mergeCell ref="A8:F8"/>
    <mergeCell ref="G8:H8"/>
    <mergeCell ref="I8:J8"/>
    <mergeCell ref="A7:F7"/>
    <mergeCell ref="I15:J15"/>
    <mergeCell ref="I9:J9"/>
    <mergeCell ref="B15:H15"/>
    <mergeCell ref="A9:F9"/>
    <mergeCell ref="G9:H9"/>
    <mergeCell ref="A11:F11"/>
    <mergeCell ref="I11:J11"/>
    <mergeCell ref="G11:H11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zoomScale="120" zoomScaleNormal="120" workbookViewId="0">
      <selection activeCell="H28" sqref="H28"/>
    </sheetView>
  </sheetViews>
  <sheetFormatPr defaultRowHeight="14.4"/>
  <cols>
    <col min="1" max="1" width="5.8867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8"/>
    <col min="12" max="12" width="10" bestFit="1" customWidth="1"/>
    <col min="13" max="13" width="12" bestFit="1" customWidth="1"/>
  </cols>
  <sheetData>
    <row r="1" spans="1:12" ht="15.6">
      <c r="A1" s="208" t="s">
        <v>71</v>
      </c>
      <c r="B1" s="208"/>
      <c r="C1" s="208"/>
      <c r="D1" s="208"/>
      <c r="E1" s="208"/>
      <c r="F1" s="208"/>
      <c r="G1" s="208"/>
      <c r="H1" s="208"/>
      <c r="I1" s="208"/>
    </row>
    <row r="2" spans="1:12">
      <c r="A2" s="130" t="s">
        <v>63</v>
      </c>
      <c r="B2" s="131" t="s">
        <v>124</v>
      </c>
      <c r="C2" s="131"/>
      <c r="D2" s="132" t="s">
        <v>65</v>
      </c>
      <c r="E2" s="131"/>
      <c r="F2" s="131" t="s">
        <v>117</v>
      </c>
      <c r="G2" s="131"/>
      <c r="H2" s="131"/>
      <c r="I2" s="131"/>
    </row>
    <row r="3" spans="1:12">
      <c r="A3" s="130" t="s">
        <v>64</v>
      </c>
      <c r="B3" s="131" t="s">
        <v>118</v>
      </c>
      <c r="C3" s="131"/>
      <c r="D3" s="132" t="s">
        <v>66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0.399999999999999">
      <c r="A5" s="138" t="s">
        <v>77</v>
      </c>
      <c r="B5" s="139" t="s">
        <v>68</v>
      </c>
      <c r="C5" s="139" t="s">
        <v>69</v>
      </c>
      <c r="D5" s="139" t="s">
        <v>70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7"/>
    </row>
    <row r="7" spans="1:12" s="116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7"/>
    </row>
    <row r="8" spans="1:12" s="116" customFormat="1" ht="14.1" customHeight="1">
      <c r="A8" s="123" t="s">
        <v>119</v>
      </c>
      <c r="B8" s="117"/>
      <c r="C8" s="117"/>
      <c r="D8" s="117"/>
      <c r="E8" s="117"/>
      <c r="F8" s="117"/>
      <c r="G8" s="117"/>
      <c r="H8" s="117"/>
      <c r="I8" s="124"/>
      <c r="K8" s="147"/>
    </row>
    <row r="9" spans="1:12" s="116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7"/>
    </row>
    <row r="10" spans="1:12" s="112" customFormat="1" ht="14.1" customHeight="1">
      <c r="A10" s="153" t="s">
        <v>93</v>
      </c>
      <c r="B10" s="115">
        <v>240001001</v>
      </c>
      <c r="C10" s="145" t="s">
        <v>120</v>
      </c>
      <c r="D10" s="149" t="s">
        <v>78</v>
      </c>
      <c r="E10" s="150">
        <v>1</v>
      </c>
      <c r="F10" s="141">
        <v>0</v>
      </c>
      <c r="G10" s="141">
        <f>E10*F10</f>
        <v>0</v>
      </c>
      <c r="H10" s="141">
        <v>0</v>
      </c>
      <c r="I10" s="141">
        <f>E10*H10</f>
        <v>0</v>
      </c>
      <c r="J10" s="165"/>
      <c r="K10" s="147"/>
      <c r="L10" s="144"/>
    </row>
    <row r="11" spans="1:12" s="112" customFormat="1" ht="14.1" customHeight="1">
      <c r="A11" s="153" t="s">
        <v>94</v>
      </c>
      <c r="B11" s="115">
        <v>240001002</v>
      </c>
      <c r="C11" s="145" t="s">
        <v>121</v>
      </c>
      <c r="D11" s="149" t="s">
        <v>78</v>
      </c>
      <c r="E11" s="150">
        <v>3</v>
      </c>
      <c r="F11" s="141">
        <v>0</v>
      </c>
      <c r="G11" s="141">
        <f>E11*F11</f>
        <v>0</v>
      </c>
      <c r="H11" s="141">
        <v>0</v>
      </c>
      <c r="I11" s="141">
        <f>E11*H11</f>
        <v>0</v>
      </c>
      <c r="J11" s="165"/>
      <c r="K11" s="147"/>
      <c r="L11" s="144"/>
    </row>
    <row r="12" spans="1:12" s="112" customFormat="1" ht="14.1" customHeight="1">
      <c r="A12" s="153" t="s">
        <v>97</v>
      </c>
      <c r="B12" s="115">
        <v>240001003</v>
      </c>
      <c r="C12" s="145" t="s">
        <v>112</v>
      </c>
      <c r="D12" s="143" t="s">
        <v>78</v>
      </c>
      <c r="E12" s="114">
        <v>1</v>
      </c>
      <c r="F12" s="113">
        <v>0</v>
      </c>
      <c r="G12" s="113">
        <f t="shared" ref="G12:G14" si="0">E12*F12</f>
        <v>0</v>
      </c>
      <c r="H12" s="113">
        <v>0</v>
      </c>
      <c r="I12" s="113">
        <f t="shared" ref="I12:I14" si="1">E12*H12</f>
        <v>0</v>
      </c>
      <c r="K12" s="147"/>
      <c r="L12" s="144"/>
    </row>
    <row r="13" spans="1:12" s="112" customFormat="1" ht="14.1" customHeight="1">
      <c r="A13" s="153" t="s">
        <v>108</v>
      </c>
      <c r="B13" s="115">
        <v>240001004</v>
      </c>
      <c r="C13" s="145" t="s">
        <v>103</v>
      </c>
      <c r="D13" s="143" t="s">
        <v>78</v>
      </c>
      <c r="E13" s="114">
        <v>2</v>
      </c>
      <c r="F13" s="113">
        <v>0</v>
      </c>
      <c r="G13" s="113">
        <f t="shared" si="0"/>
        <v>0</v>
      </c>
      <c r="H13" s="113">
        <v>0</v>
      </c>
      <c r="I13" s="113">
        <f t="shared" si="1"/>
        <v>0</v>
      </c>
      <c r="K13" s="147"/>
      <c r="L13" s="144"/>
    </row>
    <row r="14" spans="1:12" s="112" customFormat="1" ht="14.1" customHeight="1">
      <c r="A14" s="153" t="s">
        <v>109</v>
      </c>
      <c r="B14" s="115">
        <v>240001005</v>
      </c>
      <c r="C14" s="145" t="s">
        <v>122</v>
      </c>
      <c r="D14" s="149" t="s">
        <v>78</v>
      </c>
      <c r="E14" s="150">
        <v>2</v>
      </c>
      <c r="F14" s="141">
        <v>0</v>
      </c>
      <c r="G14" s="113">
        <f t="shared" si="0"/>
        <v>0</v>
      </c>
      <c r="H14" s="113">
        <v>0</v>
      </c>
      <c r="I14" s="113">
        <f t="shared" si="1"/>
        <v>0</v>
      </c>
      <c r="K14" s="147"/>
      <c r="L14" s="144"/>
    </row>
    <row r="15" spans="1:12" s="112" customFormat="1" ht="14.1" customHeight="1">
      <c r="A15" s="153" t="s">
        <v>110</v>
      </c>
      <c r="B15" s="115">
        <v>240001006</v>
      </c>
      <c r="C15" s="145" t="s">
        <v>123</v>
      </c>
      <c r="D15" s="149" t="s">
        <v>78</v>
      </c>
      <c r="E15" s="150">
        <v>4</v>
      </c>
      <c r="F15" s="141">
        <v>0</v>
      </c>
      <c r="G15" s="141">
        <f>E15*F15</f>
        <v>0</v>
      </c>
      <c r="H15" s="113">
        <v>0</v>
      </c>
      <c r="I15" s="113">
        <f t="shared" ref="I15" si="2">E15*H15</f>
        <v>0</v>
      </c>
      <c r="J15" s="165"/>
      <c r="K15" s="147"/>
      <c r="L15" s="144"/>
    </row>
    <row r="16" spans="1:12" s="112" customFormat="1" ht="14.1" customHeight="1">
      <c r="A16" s="153" t="s">
        <v>132</v>
      </c>
      <c r="B16" s="115">
        <v>240001007</v>
      </c>
      <c r="C16" s="145" t="s">
        <v>133</v>
      </c>
      <c r="D16" s="149" t="s">
        <v>78</v>
      </c>
      <c r="E16" s="150">
        <v>4</v>
      </c>
      <c r="F16" s="141"/>
      <c r="G16" s="141"/>
      <c r="H16" s="113">
        <v>0</v>
      </c>
      <c r="I16" s="113">
        <f t="shared" ref="I16" si="3">E16*H16</f>
        <v>0</v>
      </c>
      <c r="L16" s="144"/>
    </row>
    <row r="17" spans="1:12" s="112" customFormat="1" ht="14.1" customHeight="1">
      <c r="A17" s="153"/>
      <c r="C17" s="145"/>
      <c r="D17" s="149"/>
      <c r="E17" s="150"/>
      <c r="F17" s="141"/>
      <c r="G17" s="141"/>
      <c r="H17" s="113"/>
      <c r="I17" s="113"/>
      <c r="J17" s="165"/>
      <c r="K17" s="147"/>
      <c r="L17" s="144"/>
    </row>
    <row r="18" spans="1:12" s="112" customFormat="1" ht="14.1" customHeight="1">
      <c r="A18" s="153"/>
      <c r="B18" s="115">
        <v>240001008</v>
      </c>
      <c r="C18" s="145" t="s">
        <v>125</v>
      </c>
      <c r="D18" s="143" t="s">
        <v>105</v>
      </c>
      <c r="E18" s="150">
        <v>1</v>
      </c>
      <c r="F18" s="113">
        <v>0</v>
      </c>
      <c r="G18" s="113">
        <f>E18*F18</f>
        <v>0</v>
      </c>
      <c r="H18" s="141">
        <v>0</v>
      </c>
      <c r="I18" s="113">
        <f>E18*H18</f>
        <v>0</v>
      </c>
      <c r="J18" s="165"/>
      <c r="K18" s="147"/>
      <c r="L18" s="144"/>
    </row>
    <row r="19" spans="1:12" s="112" customFormat="1" ht="14.1" customHeight="1">
      <c r="A19" s="153"/>
      <c r="C19" s="145" t="s">
        <v>126</v>
      </c>
      <c r="D19" s="143"/>
      <c r="E19" s="150"/>
      <c r="F19" s="113"/>
      <c r="G19" s="113"/>
      <c r="H19" s="113"/>
      <c r="I19" s="113"/>
      <c r="J19" s="165"/>
      <c r="K19" s="147"/>
      <c r="L19" s="144"/>
    </row>
    <row r="20" spans="1:12" s="112" customFormat="1" ht="14.1" customHeight="1">
      <c r="A20" s="153"/>
      <c r="B20" s="115"/>
      <c r="C20" s="160" t="s">
        <v>127</v>
      </c>
      <c r="D20" s="159"/>
      <c r="E20" s="150"/>
      <c r="F20" s="141"/>
      <c r="G20" s="141"/>
      <c r="H20" s="141"/>
      <c r="I20" s="141"/>
      <c r="J20" s="165"/>
      <c r="K20" s="147"/>
      <c r="L20" s="144"/>
    </row>
    <row r="21" spans="1:12" s="112" customFormat="1" ht="14.1" customHeight="1">
      <c r="A21" s="153"/>
      <c r="C21" s="145" t="s">
        <v>100</v>
      </c>
      <c r="D21" s="149"/>
      <c r="E21" s="150"/>
      <c r="F21" s="141"/>
      <c r="G21" s="141"/>
      <c r="H21" s="141"/>
      <c r="I21" s="141"/>
      <c r="J21" s="165"/>
      <c r="K21" s="147"/>
      <c r="L21" s="144"/>
    </row>
    <row r="22" spans="1:12" s="112" customFormat="1" ht="14.1" customHeight="1">
      <c r="A22" s="153"/>
      <c r="C22" s="145" t="s">
        <v>98</v>
      </c>
      <c r="D22" s="159"/>
      <c r="E22" s="150"/>
      <c r="F22" s="141"/>
      <c r="G22" s="141"/>
      <c r="H22" s="141"/>
      <c r="I22" s="141"/>
      <c r="J22" s="165"/>
      <c r="K22" s="147"/>
      <c r="L22" s="144"/>
    </row>
    <row r="23" spans="1:12" s="112" customFormat="1" ht="14.1" customHeight="1">
      <c r="A23" s="153"/>
      <c r="B23" s="115">
        <v>240001009</v>
      </c>
      <c r="C23" s="160" t="s">
        <v>128</v>
      </c>
      <c r="D23" s="159" t="s">
        <v>90</v>
      </c>
      <c r="E23" s="150">
        <v>6</v>
      </c>
      <c r="F23" s="141">
        <v>0</v>
      </c>
      <c r="G23" s="141">
        <f t="shared" ref="G23:G24" si="4">E23*F23</f>
        <v>0</v>
      </c>
      <c r="H23" s="141">
        <v>0</v>
      </c>
      <c r="I23" s="141">
        <f t="shared" ref="I23:I24" si="5">E23*H23</f>
        <v>0</v>
      </c>
      <c r="J23" s="165"/>
      <c r="K23" s="147"/>
      <c r="L23" s="144"/>
    </row>
    <row r="24" spans="1:12" s="112" customFormat="1" ht="14.1" customHeight="1">
      <c r="A24" s="153"/>
      <c r="B24" s="115">
        <v>240001010</v>
      </c>
      <c r="C24" s="160" t="s">
        <v>107</v>
      </c>
      <c r="D24" s="159" t="s">
        <v>90</v>
      </c>
      <c r="E24" s="150">
        <v>6</v>
      </c>
      <c r="F24" s="141">
        <v>0</v>
      </c>
      <c r="G24" s="141">
        <f t="shared" si="4"/>
        <v>0</v>
      </c>
      <c r="H24" s="141">
        <v>0</v>
      </c>
      <c r="I24" s="141">
        <f t="shared" si="5"/>
        <v>0</v>
      </c>
      <c r="J24" s="165"/>
      <c r="K24" s="147"/>
      <c r="L24" s="144"/>
    </row>
    <row r="25" spans="1:12" s="112" customFormat="1" ht="14.1" customHeight="1">
      <c r="A25" s="153"/>
      <c r="B25" s="115">
        <v>240001011</v>
      </c>
      <c r="C25" s="160" t="s">
        <v>104</v>
      </c>
      <c r="D25" s="159" t="s">
        <v>90</v>
      </c>
      <c r="E25" s="150">
        <v>3</v>
      </c>
      <c r="F25" s="141">
        <v>0</v>
      </c>
      <c r="G25" s="141">
        <f t="shared" ref="G25:G27" si="6">E25*F25</f>
        <v>0</v>
      </c>
      <c r="H25" s="141">
        <v>0</v>
      </c>
      <c r="I25" s="141">
        <f t="shared" ref="I25:I27" si="7">E25*H25</f>
        <v>0</v>
      </c>
      <c r="J25" s="165"/>
      <c r="K25" s="147"/>
      <c r="L25" s="144"/>
    </row>
    <row r="26" spans="1:12" s="112" customFormat="1" ht="14.1" customHeight="1">
      <c r="A26" s="153"/>
      <c r="B26" s="115">
        <v>240001012</v>
      </c>
      <c r="C26" s="145" t="s">
        <v>111</v>
      </c>
      <c r="D26" s="159" t="s">
        <v>105</v>
      </c>
      <c r="E26" s="150">
        <v>1</v>
      </c>
      <c r="F26" s="141">
        <v>0</v>
      </c>
      <c r="G26" s="141">
        <f t="shared" si="6"/>
        <v>0</v>
      </c>
      <c r="H26" s="141">
        <v>0</v>
      </c>
      <c r="I26" s="141">
        <f t="shared" si="7"/>
        <v>0</v>
      </c>
      <c r="K26" s="147"/>
      <c r="L26" s="144"/>
    </row>
    <row r="27" spans="1:12" s="112" customFormat="1" ht="14.1" customHeight="1">
      <c r="A27" s="153"/>
      <c r="B27" s="115">
        <v>240001013</v>
      </c>
      <c r="C27" s="145" t="s">
        <v>106</v>
      </c>
      <c r="D27" s="159" t="s">
        <v>105</v>
      </c>
      <c r="E27" s="150">
        <v>1</v>
      </c>
      <c r="F27" s="141">
        <v>0</v>
      </c>
      <c r="G27" s="141">
        <f t="shared" si="6"/>
        <v>0</v>
      </c>
      <c r="H27" s="141">
        <v>0</v>
      </c>
      <c r="I27" s="141">
        <f t="shared" si="7"/>
        <v>0</v>
      </c>
      <c r="K27" s="147"/>
      <c r="L27" s="144"/>
    </row>
    <row r="28" spans="1:12" s="112" customFormat="1" ht="14.1" customHeight="1">
      <c r="A28" s="153"/>
      <c r="B28" s="115"/>
      <c r="C28" s="127" t="s">
        <v>79</v>
      </c>
      <c r="D28" s="118"/>
      <c r="E28" s="114"/>
      <c r="F28" s="113"/>
      <c r="G28" s="128">
        <f>SUM(G10:G27)</f>
        <v>0</v>
      </c>
      <c r="H28" s="128"/>
      <c r="I28" s="128">
        <f>SUM(I10:I27)</f>
        <v>0</v>
      </c>
      <c r="K28" s="146"/>
    </row>
    <row r="29" spans="1:12" s="112" customFormat="1" ht="9.9" customHeight="1">
      <c r="A29" s="111"/>
      <c r="B29" s="115"/>
      <c r="C29" s="110"/>
      <c r="D29" s="118"/>
      <c r="E29" s="114"/>
      <c r="F29" s="113"/>
      <c r="G29" s="113"/>
      <c r="H29" s="113"/>
      <c r="I29" s="113"/>
      <c r="K29" s="146"/>
    </row>
    <row r="30" spans="1:12" s="137" customFormat="1" ht="9" customHeight="1">
      <c r="A30" s="121"/>
      <c r="B30" s="121"/>
      <c r="C30" s="121"/>
      <c r="D30" s="121"/>
      <c r="E30" s="121"/>
      <c r="F30" s="121"/>
      <c r="G30" s="121"/>
      <c r="H30" s="121"/>
      <c r="I30" s="121"/>
      <c r="K30" s="154"/>
    </row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05/2024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2022-02-09T06:52:20Z</cp:lastPrinted>
  <dcterms:created xsi:type="dcterms:W3CDTF">2012-11-08T08:08:09Z</dcterms:created>
  <dcterms:modified xsi:type="dcterms:W3CDTF">2024-05-15T04:43:28Z</dcterms:modified>
</cp:coreProperties>
</file>